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350" yWindow="80" windowWidth="11050" windowHeight="7720"/>
  </bookViews>
  <sheets>
    <sheet name="pCO2-calcrete" sheetId="1" r:id="rId1"/>
  </sheets>
  <calcPr calcId="144525"/>
</workbook>
</file>

<file path=xl/calcChain.xml><?xml version="1.0" encoding="utf-8"?>
<calcChain xmlns="http://schemas.openxmlformats.org/spreadsheetml/2006/main">
  <c r="M5" i="1" l="1"/>
  <c r="M12" i="1" l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11" i="1"/>
  <c r="M10" i="1"/>
  <c r="M9" i="1"/>
  <c r="M3" i="1"/>
  <c r="M4" i="1"/>
  <c r="M6" i="1"/>
  <c r="M7" i="1"/>
  <c r="M8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3" i="1"/>
  <c r="K4" i="1"/>
  <c r="K5" i="1"/>
  <c r="N5" i="1" s="1"/>
  <c r="N40" i="1" l="1"/>
  <c r="N31" i="1"/>
  <c r="N27" i="1"/>
  <c r="N23" i="1"/>
  <c r="N38" i="1"/>
  <c r="N11" i="1"/>
  <c r="N33" i="1"/>
  <c r="N25" i="1"/>
  <c r="N17" i="1"/>
  <c r="N32" i="1"/>
  <c r="N26" i="1"/>
  <c r="N19" i="1"/>
  <c r="N15" i="1"/>
  <c r="N35" i="1"/>
  <c r="N20" i="1"/>
  <c r="N29" i="1"/>
  <c r="N3" i="1"/>
  <c r="N34" i="1"/>
  <c r="N28" i="1"/>
  <c r="N14" i="1"/>
  <c r="N9" i="1"/>
  <c r="N37" i="1"/>
  <c r="N22" i="1"/>
  <c r="N16" i="1"/>
  <c r="N13" i="1"/>
  <c r="N4" i="1"/>
  <c r="N39" i="1"/>
  <c r="N36" i="1"/>
  <c r="N30" i="1"/>
  <c r="N24" i="1"/>
  <c r="N21" i="1"/>
  <c r="N18" i="1"/>
  <c r="N12" i="1"/>
  <c r="N7" i="1"/>
  <c r="N6" i="1"/>
  <c r="N8" i="1"/>
  <c r="N10" i="1"/>
</calcChain>
</file>

<file path=xl/sharedStrings.xml><?xml version="1.0" encoding="utf-8"?>
<sst xmlns="http://schemas.openxmlformats.org/spreadsheetml/2006/main" count="48" uniqueCount="44">
  <si>
    <t>Formation or identifier</t>
    <phoneticPr fontId="1" type="noConversion"/>
  </si>
  <si>
    <t>Kayenta</t>
    <phoneticPr fontId="1" type="noConversion"/>
  </si>
  <si>
    <t>Toa</t>
    <phoneticPr fontId="1" type="noConversion"/>
  </si>
  <si>
    <t>Aztec</t>
    <phoneticPr fontId="1" type="noConversion"/>
  </si>
  <si>
    <t>Het</t>
    <phoneticPr fontId="1" type="noConversion"/>
  </si>
  <si>
    <t>McCoy Brook</t>
    <phoneticPr fontId="1" type="noConversion"/>
  </si>
  <si>
    <t>J1</t>
    <phoneticPr fontId="1" type="noConversion"/>
  </si>
  <si>
    <t>Location</t>
    <phoneticPr fontId="1" type="noConversion"/>
  </si>
  <si>
    <t>?</t>
    <phoneticPr fontId="1" type="noConversion"/>
  </si>
  <si>
    <t>Connecticut, America</t>
    <phoneticPr fontId="1" type="noConversion"/>
  </si>
  <si>
    <t>Nevada, America</t>
    <phoneticPr fontId="1" type="noConversion"/>
  </si>
  <si>
    <t>Utah, America</t>
    <phoneticPr fontId="1" type="noConversion"/>
  </si>
  <si>
    <t>Tanner et al., 2001</t>
    <phoneticPr fontId="1" type="noConversion"/>
  </si>
  <si>
    <t>McCoy Brook</t>
  </si>
  <si>
    <t>Texas, America</t>
    <phoneticPr fontId="1" type="noConversion"/>
  </si>
  <si>
    <t>Boonton</t>
  </si>
  <si>
    <t>Towaco</t>
  </si>
  <si>
    <t>Feltville</t>
  </si>
  <si>
    <t>Passaic</t>
  </si>
  <si>
    <t>Schaller et al., 2011</t>
  </si>
  <si>
    <t>Newark, New Jersey, America</t>
    <phoneticPr fontId="1" type="noConversion"/>
  </si>
  <si>
    <t>Sz by author</t>
    <phoneticPr fontId="1" type="noConversion"/>
  </si>
  <si>
    <t>Age</t>
    <phoneticPr fontId="1" type="noConversion"/>
  </si>
  <si>
    <t>Age (Ma) adjusted</t>
    <phoneticPr fontId="1" type="noConversion"/>
  </si>
  <si>
    <t>Het</t>
    <phoneticPr fontId="1" type="noConversion"/>
  </si>
  <si>
    <t>New Haven Arkose</t>
    <phoneticPr fontId="1" type="noConversion"/>
  </si>
  <si>
    <t>Age (Ma) by author</t>
    <phoneticPr fontId="1" type="noConversion"/>
  </si>
  <si>
    <t>Sam-ples</t>
    <phoneticPr fontId="1" type="noConversion"/>
  </si>
  <si>
    <t>Reference</t>
    <phoneticPr fontId="1" type="noConversion"/>
  </si>
  <si>
    <r>
      <t>δ</t>
    </r>
    <r>
      <rPr>
        <b/>
        <vertAlign val="superscript"/>
        <sz val="8"/>
        <rFont val="Times New Roman"/>
        <family val="1"/>
      </rPr>
      <t>13</t>
    </r>
    <r>
      <rPr>
        <b/>
        <sz val="8"/>
        <rFont val="Times New Roman"/>
        <family val="1"/>
      </rPr>
      <t>C</t>
    </r>
    <r>
      <rPr>
        <b/>
        <vertAlign val="subscript"/>
        <sz val="8"/>
        <rFont val="Times New Roman"/>
        <family val="1"/>
      </rPr>
      <t>c</t>
    </r>
    <phoneticPr fontId="1" type="noConversion"/>
  </si>
  <si>
    <r>
      <rPr>
        <b/>
        <i/>
        <sz val="8"/>
        <rFont val="Times New Roman"/>
        <family val="1"/>
      </rPr>
      <t>p</t>
    </r>
    <r>
      <rPr>
        <b/>
        <sz val="8"/>
        <rFont val="Times New Roman"/>
        <family val="1"/>
      </rPr>
      <t>CO</t>
    </r>
    <r>
      <rPr>
        <b/>
        <vertAlign val="subscript"/>
        <sz val="8"/>
        <rFont val="Times New Roman"/>
        <family val="1"/>
      </rPr>
      <t>2</t>
    </r>
    <r>
      <rPr>
        <b/>
        <sz val="8"/>
        <rFont val="Times New Roman"/>
        <family val="1"/>
      </rPr>
      <t xml:space="preserve"> by author</t>
    </r>
    <phoneticPr fontId="1" type="noConversion"/>
  </si>
  <si>
    <r>
      <t>δ</t>
    </r>
    <r>
      <rPr>
        <b/>
        <vertAlign val="superscript"/>
        <sz val="8"/>
        <rFont val="Times New Roman"/>
        <family val="1"/>
      </rPr>
      <t>13</t>
    </r>
    <r>
      <rPr>
        <b/>
        <sz val="8"/>
        <rFont val="Times New Roman"/>
        <family val="1"/>
      </rPr>
      <t>C</t>
    </r>
    <r>
      <rPr>
        <b/>
        <vertAlign val="subscript"/>
        <sz val="8"/>
        <rFont val="Times New Roman"/>
        <family val="1"/>
      </rPr>
      <t>sc</t>
    </r>
    <phoneticPr fontId="1" type="noConversion"/>
  </si>
  <si>
    <r>
      <t>δ</t>
    </r>
    <r>
      <rPr>
        <b/>
        <vertAlign val="superscript"/>
        <sz val="8"/>
        <rFont val="Times New Roman"/>
        <family val="1"/>
      </rPr>
      <t>13</t>
    </r>
    <r>
      <rPr>
        <b/>
        <sz val="8"/>
        <rFont val="Times New Roman"/>
        <family val="1"/>
      </rPr>
      <t>C</t>
    </r>
    <r>
      <rPr>
        <b/>
        <vertAlign val="subscript"/>
        <sz val="8"/>
        <rFont val="Times New Roman"/>
        <family val="1"/>
      </rPr>
      <t>r</t>
    </r>
    <phoneticPr fontId="1" type="noConversion"/>
  </si>
  <si>
    <r>
      <t>δ</t>
    </r>
    <r>
      <rPr>
        <b/>
        <vertAlign val="superscript"/>
        <sz val="8"/>
        <rFont val="Times New Roman"/>
        <family val="1"/>
      </rPr>
      <t>13</t>
    </r>
    <r>
      <rPr>
        <b/>
        <sz val="8"/>
        <rFont val="Times New Roman"/>
        <family val="1"/>
      </rPr>
      <t>C</t>
    </r>
    <r>
      <rPr>
        <b/>
        <vertAlign val="subscript"/>
        <sz val="8"/>
        <rFont val="Times New Roman"/>
        <family val="1"/>
      </rPr>
      <t>a</t>
    </r>
    <phoneticPr fontId="1" type="noConversion"/>
  </si>
  <si>
    <r>
      <rPr>
        <b/>
        <i/>
        <sz val="8"/>
        <color rgb="FFFF0000"/>
        <rFont val="Times New Roman"/>
        <family val="1"/>
      </rPr>
      <t>p</t>
    </r>
    <r>
      <rPr>
        <b/>
        <sz val="8"/>
        <color rgb="FFFF0000"/>
        <rFont val="Times New Roman"/>
        <family val="1"/>
      </rPr>
      <t>CO</t>
    </r>
    <r>
      <rPr>
        <b/>
        <vertAlign val="subscript"/>
        <sz val="8"/>
        <color rgb="FFFF0000"/>
        <rFont val="Times New Roman"/>
        <family val="1"/>
      </rPr>
      <t>2</t>
    </r>
    <r>
      <rPr>
        <b/>
        <sz val="8"/>
        <color rgb="FFFF0000"/>
        <rFont val="Times New Roman"/>
        <family val="1"/>
      </rPr>
      <t xml:space="preserve"> updated</t>
    </r>
    <phoneticPr fontId="1" type="noConversion"/>
  </si>
  <si>
    <r>
      <t>2) δ</t>
    </r>
    <r>
      <rPr>
        <vertAlign val="superscript"/>
        <sz val="8"/>
        <rFont val="Times New Roman"/>
        <family val="1"/>
      </rPr>
      <t>13</t>
    </r>
    <r>
      <rPr>
        <sz val="8"/>
        <rFont val="Times New Roman"/>
        <family val="1"/>
      </rPr>
      <t>Cr aged as 177 Ma and 179 Ma were cited from Xu et al., 2018; 189 Ma and 190 Ma from Peti et al., 2017; those older than 200 Ma cited from Schaller et al., 2011.</t>
    </r>
    <phoneticPr fontId="1" type="noConversion"/>
  </si>
  <si>
    <t>1) Age (Ma) in adjusted column is based on Cohen et al. (2019).</t>
    <phoneticPr fontId="1" type="noConversion"/>
  </si>
  <si>
    <t>Cerling et al., 1991</t>
    <phoneticPr fontId="1" type="noConversion"/>
  </si>
  <si>
    <t>Suchecki et al., 1988</t>
    <phoneticPr fontId="1" type="noConversion"/>
  </si>
  <si>
    <t>Ekart et al., 1999</t>
    <phoneticPr fontId="1" type="noConversion"/>
  </si>
  <si>
    <t>References cited</t>
    <phoneticPr fontId="1" type="noConversion"/>
  </si>
  <si>
    <t xml:space="preserve">Cerling, T. E.: Stable carbon isotopes in palaeosol carbonates, in: Palaeoweathering, palaeosurfaces and related continental deposits, edited by: Thiry, M. and Simm-CoinÇon, R., Spec. P Intl. Asso. Sedi., 27, 43-60, 1999. 
Cohen, K. M., Harper, D. A. T., Gibbard, P. L., and Fan, J. X.: International Commission on Stratigraphy, URL: ttp://www.stratigraphy.org/ICSchart/ChronostratChart2019-05.pdf., 2019. 
Ekart, D. D., Cerling, T. E., Montñez, I. P., and Tabor, N. J.: A 400 million year carbon isotope record of pedogenic carbonate: implications for paleoatmospheric carbon dioxide, Am. J. Sci., 299, 805-827, 1999. 
Peti, L., Thibault, N., Clémence, M. E., Korte, C., Dommergues, J. L., Bougeault, C., Pellenard,P., Jelby, M. E., and Ullmann, C. V.: Sinemurian-Pliensbachian Calcareous Nannofossil Biostratigraphy and Organic Carbon Isotope Stratigraphy in the Paris Basin: Calibration to the Ammonite Biozonation of NW Europe, Palaeogeogr. Palaeoclimatol. Palaeoecol., 468, 142–161, 2017.
Schaller, M. F., Wright, J. D., and Kent, D. V.: Atmospheric pCO2 perturbations associated with the Central Atlantic Magmatic Province, Science, 331, 1404-1409, doi, 10.1126/science.1199011, 2011.
Suchechi, R. K., Hubert, F. F., and Birney de Wet, C. C.: Isotopic imprint of climate and hydrogeochemistry on terrestrial strata of the Triassic-Jurassic Hartford and Fundy rift basins, J. Sediment. Petr., 58, 801-811, 1988.
Tanner, L. H., Hubert, J. F., Coffey, B. P., and McInerney, D. P.: Stability of atmospheric CO2 levels across the Triassic/Jurassic boundary, Nature, 411, 675-677, 2001.
Xu, W. M., Ruhl, M., Jenkyns, H. C., Hesselbo. S. P., Riding, J. B., Selby, D., Naafs, B. D. A., Weijers, J. W. H., Pancost, R. D., Tegelaar, E. W., and Idiz, E. F.: Carbon sequestration in an expanded lake system during the Toarcian oceanic anoxic event, Nat. Geosci., 129-135, doi, 10. 1038/NGEO2871, 2017.
</t>
    <phoneticPr fontId="1" type="noConversion"/>
  </si>
  <si>
    <r>
      <t xml:space="preserve">3) Updated pCO2 refers to text and parameters are same as the colomn </t>
    </r>
    <r>
      <rPr>
        <b/>
        <i/>
        <sz val="8"/>
        <rFont val="Times New Roman"/>
        <family val="1"/>
      </rPr>
      <t>18</t>
    </r>
    <r>
      <rPr>
        <sz val="8"/>
        <rFont val="Times New Roman"/>
        <family val="1"/>
      </rPr>
      <t xml:space="preserve"> (Sz=2000 ppmV) in Table S4.</t>
    </r>
    <phoneticPr fontId="1" type="noConversion"/>
  </si>
  <si>
    <r>
      <t xml:space="preserve">Table S7  Global </t>
    </r>
    <r>
      <rPr>
        <b/>
        <i/>
        <sz val="10"/>
        <rFont val="Times New Roman"/>
        <family val="1"/>
      </rPr>
      <t>p</t>
    </r>
    <r>
      <rPr>
        <b/>
        <sz val="10"/>
        <rFont val="Times New Roman"/>
        <family val="1"/>
      </rPr>
      <t>CO</t>
    </r>
    <r>
      <rPr>
        <b/>
        <vertAlign val="subscript"/>
        <sz val="10"/>
        <rFont val="Times New Roman"/>
        <family val="1"/>
      </rPr>
      <t>2</t>
    </r>
    <r>
      <rPr>
        <b/>
        <sz val="10"/>
        <rFont val="Times New Roman"/>
        <family val="1"/>
      </rPr>
      <t xml:space="preserve"> data of the Latest Triassic - Early Jurassic estimated by carbon isotope of pedogenic carbonates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</si>
</sst>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_ "/>
    <numFmt numFmtId="177" formatCode="0_ "/>
  </numFmts>
  <fonts count="17" x14ac:knownFonts="1">
    <font>
      <sz val="12"/>
      <name val="宋体"/>
      <charset val="134"/>
    </font>
    <font>
      <sz val="9"/>
      <name val="宋体"/>
      <family val="3"/>
      <charset val="134"/>
    </font>
    <font>
      <sz val="10"/>
      <name val="Arial"/>
      <family val="2"/>
    </font>
    <font>
      <sz val="10"/>
      <name val="Verdana"/>
      <family val="2"/>
    </font>
    <font>
      <sz val="8"/>
      <name val="Times New Roman"/>
      <family val="1"/>
    </font>
    <font>
      <b/>
      <sz val="8"/>
      <name val="Times New Roman"/>
      <family val="1"/>
    </font>
    <font>
      <b/>
      <vertAlign val="superscript"/>
      <sz val="8"/>
      <name val="Times New Roman"/>
      <family val="1"/>
    </font>
    <font>
      <b/>
      <vertAlign val="subscript"/>
      <sz val="8"/>
      <name val="Times New Roman"/>
      <family val="1"/>
    </font>
    <font>
      <b/>
      <i/>
      <sz val="8"/>
      <name val="Times New Roman"/>
      <family val="1"/>
    </font>
    <font>
      <vertAlign val="superscript"/>
      <sz val="8"/>
      <name val="Times New Roman"/>
      <family val="1"/>
    </font>
    <font>
      <sz val="8"/>
      <color rgb="FFFF0000"/>
      <name val="Times New Roman"/>
      <family val="1"/>
    </font>
    <font>
      <b/>
      <sz val="8"/>
      <color rgb="FFFF0000"/>
      <name val="Times New Roman"/>
      <family val="1"/>
    </font>
    <font>
      <b/>
      <i/>
      <sz val="8"/>
      <color rgb="FFFF0000"/>
      <name val="Times New Roman"/>
      <family val="1"/>
    </font>
    <font>
      <b/>
      <vertAlign val="subscript"/>
      <sz val="8"/>
      <color rgb="FFFF0000"/>
      <name val="Times New Roman"/>
      <family val="1"/>
    </font>
    <font>
      <b/>
      <sz val="10"/>
      <name val="Times New Roman"/>
      <family val="1"/>
    </font>
    <font>
      <b/>
      <i/>
      <sz val="10"/>
      <name val="Times New Roman"/>
      <family val="1"/>
    </font>
    <font>
      <b/>
      <vertAlign val="subscript"/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0" fontId="2" fillId="0" borderId="0"/>
    <xf numFmtId="0" fontId="3" fillId="0" borderId="0"/>
  </cellStyleXfs>
  <cellXfs count="33">
    <xf numFmtId="0" fontId="0" fillId="0" borderId="0" xfId="0">
      <alignment vertical="center"/>
    </xf>
    <xf numFmtId="0" fontId="4" fillId="0" borderId="0" xfId="0" applyFont="1">
      <alignment vertical="center"/>
    </xf>
    <xf numFmtId="176" fontId="5" fillId="0" borderId="2" xfId="0" applyNumberFormat="1" applyFont="1" applyFill="1" applyBorder="1" applyAlignment="1">
      <alignment horizontal="left" vertical="center"/>
    </xf>
    <xf numFmtId="0" fontId="4" fillId="0" borderId="0" xfId="0" applyFont="1" applyFill="1" applyAlignment="1">
      <alignment horizontal="left" vertical="center"/>
    </xf>
    <xf numFmtId="0" fontId="5" fillId="0" borderId="2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left" vertical="center" wrapText="1"/>
    </xf>
    <xf numFmtId="176" fontId="4" fillId="0" borderId="0" xfId="0" applyNumberFormat="1" applyFont="1" applyFill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176" fontId="4" fillId="0" borderId="1" xfId="0" applyNumberFormat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176" fontId="4" fillId="0" borderId="0" xfId="0" applyNumberFormat="1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  <xf numFmtId="176" fontId="4" fillId="0" borderId="0" xfId="0" applyNumberFormat="1" applyFont="1" applyFill="1" applyAlignment="1">
      <alignment horizontal="left" vertical="center"/>
    </xf>
    <xf numFmtId="177" fontId="4" fillId="0" borderId="0" xfId="0" applyNumberFormat="1" applyFont="1" applyFill="1" applyAlignment="1">
      <alignment horizontal="left" vertical="center"/>
    </xf>
    <xf numFmtId="0" fontId="4" fillId="0" borderId="2" xfId="0" applyFont="1" applyFill="1" applyBorder="1" applyAlignment="1">
      <alignment horizontal="left" vertical="center"/>
    </xf>
    <xf numFmtId="176" fontId="4" fillId="0" borderId="2" xfId="0" applyNumberFormat="1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177" fontId="10" fillId="0" borderId="0" xfId="0" applyNumberFormat="1" applyFont="1" applyFill="1" applyAlignment="1">
      <alignment horizontal="left" vertical="center"/>
    </xf>
    <xf numFmtId="177" fontId="10" fillId="0" borderId="1" xfId="0" applyNumberFormat="1" applyFont="1" applyFill="1" applyBorder="1" applyAlignment="1">
      <alignment horizontal="left" vertical="center"/>
    </xf>
    <xf numFmtId="177" fontId="10" fillId="0" borderId="2" xfId="0" applyNumberFormat="1" applyFont="1" applyFill="1" applyBorder="1" applyAlignment="1">
      <alignment horizontal="left" vertical="center"/>
    </xf>
    <xf numFmtId="177" fontId="10" fillId="0" borderId="0" xfId="0" applyNumberFormat="1" applyFont="1" applyFill="1" applyBorder="1" applyAlignment="1">
      <alignment horizontal="left" vertical="center"/>
    </xf>
    <xf numFmtId="177" fontId="11" fillId="0" borderId="2" xfId="0" applyNumberFormat="1" applyFont="1" applyFill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4" fillId="0" borderId="0" xfId="2" applyFont="1" applyFill="1" applyBorder="1" applyAlignment="1">
      <alignment horizontal="left" vertical="center"/>
    </xf>
    <xf numFmtId="0" fontId="4" fillId="0" borderId="1" xfId="2" applyFont="1" applyFill="1" applyBorder="1" applyAlignment="1">
      <alignment horizontal="left" vertical="center"/>
    </xf>
    <xf numFmtId="0" fontId="4" fillId="0" borderId="0" xfId="0" applyFont="1" applyFill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left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justify" vertical="top" wrapText="1"/>
    </xf>
    <xf numFmtId="0" fontId="4" fillId="0" borderId="0" xfId="0" applyFont="1" applyFill="1" applyAlignment="1">
      <alignment horizontal="justify" vertical="top"/>
    </xf>
  </cellXfs>
  <cellStyles count="3">
    <cellStyle name="Normal_CO2 proxy data &amp; documentation" xfId="1"/>
    <cellStyle name="Normal_NBCP+ACE+OutcropSampleDepths" xfId="2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5"/>
  <sheetViews>
    <sheetView tabSelected="1" workbookViewId="0">
      <pane ySplit="2" topLeftCell="A3" activePane="bottomLeft" state="frozen"/>
      <selection pane="bottomLeft" activeCell="A2" sqref="A2"/>
    </sheetView>
  </sheetViews>
  <sheetFormatPr defaultColWidth="9" defaultRowHeight="10.5" x14ac:dyDescent="0.25"/>
  <cols>
    <col min="1" max="1" width="8.4140625" style="3" customWidth="1"/>
    <col min="2" max="2" width="7.58203125" style="3" customWidth="1"/>
    <col min="3" max="3" width="4.58203125" style="3" customWidth="1"/>
    <col min="4" max="4" width="6.33203125" style="3" customWidth="1"/>
    <col min="5" max="5" width="6.5" style="3" customWidth="1"/>
    <col min="6" max="6" width="3.33203125" style="3" customWidth="1"/>
    <col min="7" max="7" width="4.75" style="3" customWidth="1"/>
    <col min="8" max="8" width="4.58203125" style="3" customWidth="1"/>
    <col min="9" max="9" width="5.6640625" style="3" customWidth="1"/>
    <col min="10" max="10" width="7.1640625" style="5" customWidth="1"/>
    <col min="11" max="11" width="4.6640625" style="13" customWidth="1"/>
    <col min="12" max="12" width="4.4140625" style="13" customWidth="1"/>
    <col min="13" max="13" width="4.08203125" style="13" customWidth="1"/>
    <col min="14" max="14" width="5.58203125" style="14" customWidth="1"/>
    <col min="15" max="16384" width="9" style="1"/>
  </cols>
  <sheetData>
    <row r="1" spans="1:14" ht="44.5" customHeight="1" x14ac:dyDescent="0.25">
      <c r="A1" s="30" t="s">
        <v>43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</row>
    <row r="2" spans="1:14" s="23" customFormat="1" ht="30" customHeight="1" x14ac:dyDescent="0.25">
      <c r="A2" s="4" t="s">
        <v>0</v>
      </c>
      <c r="B2" s="4" t="s">
        <v>7</v>
      </c>
      <c r="C2" s="4" t="s">
        <v>22</v>
      </c>
      <c r="D2" s="4" t="s">
        <v>26</v>
      </c>
      <c r="E2" s="4" t="s">
        <v>23</v>
      </c>
      <c r="F2" s="4" t="s">
        <v>27</v>
      </c>
      <c r="G2" s="2" t="s">
        <v>29</v>
      </c>
      <c r="H2" s="4" t="s">
        <v>21</v>
      </c>
      <c r="I2" s="4" t="s">
        <v>30</v>
      </c>
      <c r="J2" s="4" t="s">
        <v>28</v>
      </c>
      <c r="K2" s="2" t="s">
        <v>31</v>
      </c>
      <c r="L2" s="2" t="s">
        <v>32</v>
      </c>
      <c r="M2" s="2" t="s">
        <v>33</v>
      </c>
      <c r="N2" s="22" t="s">
        <v>34</v>
      </c>
    </row>
    <row r="3" spans="1:14" s="23" customFormat="1" ht="21.5" customHeight="1" x14ac:dyDescent="0.25">
      <c r="A3" s="5" t="s">
        <v>1</v>
      </c>
      <c r="B3" s="5" t="s">
        <v>11</v>
      </c>
      <c r="C3" s="5" t="s">
        <v>2</v>
      </c>
      <c r="D3" s="5">
        <v>175</v>
      </c>
      <c r="E3" s="5">
        <v>177</v>
      </c>
      <c r="F3" s="5">
        <v>3</v>
      </c>
      <c r="G3" s="5">
        <v>-4.5</v>
      </c>
      <c r="H3" s="5">
        <v>5000</v>
      </c>
      <c r="I3" s="5">
        <v>4560</v>
      </c>
      <c r="J3" s="5" t="s">
        <v>39</v>
      </c>
      <c r="K3" s="6">
        <f t="shared" ref="K3:K40" si="0">(G3+1000)/((11.98-0.12*25)/1000+1)-1000</f>
        <v>-13.360026957917853</v>
      </c>
      <c r="L3" s="6">
        <v>-27.2</v>
      </c>
      <c r="M3" s="6">
        <f t="shared" ref="M3:M40" si="1">(L3+18.67)/1.1</f>
        <v>-7.7545454545454513</v>
      </c>
      <c r="N3" s="18">
        <f t="shared" ref="N3:N40" si="2">2000*(K3-1.0044*(L3)-4.4)/(M3-K3)</f>
        <v>3410.8231509927605</v>
      </c>
    </row>
    <row r="4" spans="1:14" s="23" customFormat="1" ht="21.5" customHeight="1" x14ac:dyDescent="0.25">
      <c r="A4" s="5" t="s">
        <v>3</v>
      </c>
      <c r="B4" s="5" t="s">
        <v>10</v>
      </c>
      <c r="C4" s="5" t="s">
        <v>2</v>
      </c>
      <c r="D4" s="5">
        <v>177</v>
      </c>
      <c r="E4" s="5">
        <v>179</v>
      </c>
      <c r="F4" s="5">
        <v>2</v>
      </c>
      <c r="G4" s="5">
        <v>-7.3</v>
      </c>
      <c r="H4" s="5">
        <v>5000</v>
      </c>
      <c r="I4" s="5">
        <v>1920</v>
      </c>
      <c r="J4" s="5"/>
      <c r="K4" s="6">
        <f t="shared" si="0"/>
        <v>-16.135106741461641</v>
      </c>
      <c r="L4" s="6">
        <v>-27.4</v>
      </c>
      <c r="M4" s="6">
        <f t="shared" si="1"/>
        <v>-7.936363636363633</v>
      </c>
      <c r="N4" s="18">
        <f t="shared" si="2"/>
        <v>1704.0302809816728</v>
      </c>
    </row>
    <row r="5" spans="1:14" s="23" customFormat="1" ht="21.5" customHeight="1" x14ac:dyDescent="0.25">
      <c r="A5" s="7" t="s">
        <v>5</v>
      </c>
      <c r="B5" s="7" t="s">
        <v>9</v>
      </c>
      <c r="C5" s="7" t="s">
        <v>4</v>
      </c>
      <c r="D5" s="7">
        <v>205</v>
      </c>
      <c r="E5" s="7">
        <v>200</v>
      </c>
      <c r="F5" s="7">
        <v>4</v>
      </c>
      <c r="G5" s="7">
        <v>-5.9</v>
      </c>
      <c r="H5" s="7">
        <v>5000</v>
      </c>
      <c r="I5" s="7">
        <v>3010</v>
      </c>
      <c r="J5" s="7"/>
      <c r="K5" s="8">
        <f t="shared" si="0"/>
        <v>-14.747566849689747</v>
      </c>
      <c r="L5" s="8">
        <v>-25.67</v>
      </c>
      <c r="M5" s="8">
        <f t="shared" si="1"/>
        <v>-6.3636363636363633</v>
      </c>
      <c r="N5" s="19">
        <f t="shared" si="2"/>
        <v>1582.8807648985564</v>
      </c>
    </row>
    <row r="6" spans="1:14" s="23" customFormat="1" ht="22" customHeight="1" x14ac:dyDescent="0.25">
      <c r="A6" s="5" t="s">
        <v>25</v>
      </c>
      <c r="B6" s="5" t="s">
        <v>9</v>
      </c>
      <c r="C6" s="5" t="s">
        <v>6</v>
      </c>
      <c r="D6" s="5">
        <v>208</v>
      </c>
      <c r="E6" s="5">
        <v>190</v>
      </c>
      <c r="F6" s="5">
        <v>7</v>
      </c>
      <c r="G6" s="5">
        <v>-7.64</v>
      </c>
      <c r="H6" s="5">
        <v>5000</v>
      </c>
      <c r="I6" s="5">
        <v>2500</v>
      </c>
      <c r="J6" s="5" t="s">
        <v>37</v>
      </c>
      <c r="K6" s="6">
        <f t="shared" si="0"/>
        <v>-16.47208071517764</v>
      </c>
      <c r="L6" s="6">
        <v>-27.39</v>
      </c>
      <c r="M6" s="6">
        <f t="shared" si="1"/>
        <v>-7.9272727272727259</v>
      </c>
      <c r="N6" s="18">
        <f t="shared" si="2"/>
        <v>1553.7939048411606</v>
      </c>
    </row>
    <row r="7" spans="1:14" s="23" customFormat="1" ht="22" customHeight="1" x14ac:dyDescent="0.25">
      <c r="A7" s="7"/>
      <c r="B7" s="7"/>
      <c r="C7" s="7" t="s">
        <v>6</v>
      </c>
      <c r="D7" s="7">
        <v>198</v>
      </c>
      <c r="E7" s="7">
        <v>189</v>
      </c>
      <c r="F7" s="7">
        <v>6</v>
      </c>
      <c r="G7" s="7">
        <v>-6.62</v>
      </c>
      <c r="H7" s="7">
        <v>5000</v>
      </c>
      <c r="I7" s="7">
        <v>3010</v>
      </c>
      <c r="J7" s="7" t="s">
        <v>38</v>
      </c>
      <c r="K7" s="8">
        <f t="shared" si="0"/>
        <v>-15.461158794029643</v>
      </c>
      <c r="L7" s="8">
        <v>-25.56</v>
      </c>
      <c r="M7" s="8">
        <f t="shared" si="1"/>
        <v>-6.2636363636363601</v>
      </c>
      <c r="N7" s="19">
        <f t="shared" si="2"/>
        <v>1263.6675256734034</v>
      </c>
    </row>
    <row r="8" spans="1:14" s="23" customFormat="1" ht="22" customHeight="1" x14ac:dyDescent="0.25">
      <c r="A8" s="15" t="s">
        <v>13</v>
      </c>
      <c r="B8" s="17" t="s">
        <v>14</v>
      </c>
      <c r="C8" s="17" t="s">
        <v>4</v>
      </c>
      <c r="D8" s="17" t="s">
        <v>8</v>
      </c>
      <c r="E8" s="17">
        <v>200.5</v>
      </c>
      <c r="F8" s="17">
        <v>6</v>
      </c>
      <c r="G8" s="17">
        <v>-7.1</v>
      </c>
      <c r="H8" s="17">
        <v>5000</v>
      </c>
      <c r="I8" s="17">
        <v>2480</v>
      </c>
      <c r="J8" s="17" t="s">
        <v>12</v>
      </c>
      <c r="K8" s="16">
        <f t="shared" si="0"/>
        <v>-15.936886756922831</v>
      </c>
      <c r="L8" s="16">
        <v>-26.03</v>
      </c>
      <c r="M8" s="16">
        <f t="shared" si="1"/>
        <v>-6.6909090909090896</v>
      </c>
      <c r="N8" s="20">
        <f t="shared" si="2"/>
        <v>1256.2533574842703</v>
      </c>
    </row>
    <row r="9" spans="1:14" s="23" customFormat="1" ht="14.5" customHeight="1" x14ac:dyDescent="0.25">
      <c r="A9" s="24" t="s">
        <v>15</v>
      </c>
      <c r="B9" s="27" t="s">
        <v>20</v>
      </c>
      <c r="C9" s="12" t="s">
        <v>24</v>
      </c>
      <c r="D9" s="10">
        <v>200.36</v>
      </c>
      <c r="E9" s="10">
        <v>200.36</v>
      </c>
      <c r="F9" s="24">
        <v>2</v>
      </c>
      <c r="G9" s="10">
        <v>-5.61</v>
      </c>
      <c r="H9" s="10">
        <v>3000</v>
      </c>
      <c r="I9" s="10">
        <v>2496</v>
      </c>
      <c r="J9" s="27" t="s">
        <v>19</v>
      </c>
      <c r="K9" s="11">
        <f t="shared" si="0"/>
        <v>-14.46014787210845</v>
      </c>
      <c r="L9" s="11">
        <v>-25.67</v>
      </c>
      <c r="M9" s="11">
        <f t="shared" si="1"/>
        <v>-6.3636363636363633</v>
      </c>
      <c r="N9" s="21">
        <f t="shared" si="2"/>
        <v>1710.0698543187691</v>
      </c>
    </row>
    <row r="10" spans="1:14" s="23" customFormat="1" ht="14.5" customHeight="1" x14ac:dyDescent="0.25">
      <c r="A10" s="24"/>
      <c r="B10" s="28"/>
      <c r="C10" s="5"/>
      <c r="D10" s="3">
        <v>200.48</v>
      </c>
      <c r="E10" s="3">
        <v>200.48</v>
      </c>
      <c r="F10" s="24">
        <v>2</v>
      </c>
      <c r="G10" s="10">
        <v>-5.1100000000000003</v>
      </c>
      <c r="H10" s="10">
        <v>3000</v>
      </c>
      <c r="I10" s="24">
        <v>3131</v>
      </c>
      <c r="J10" s="28"/>
      <c r="K10" s="6">
        <f t="shared" si="0"/>
        <v>-13.964597910761313</v>
      </c>
      <c r="L10" s="6">
        <v>-26.03</v>
      </c>
      <c r="M10" s="6">
        <f t="shared" si="1"/>
        <v>-6.6909090909090896</v>
      </c>
      <c r="N10" s="18">
        <f t="shared" si="2"/>
        <v>2139.1990451955435</v>
      </c>
    </row>
    <row r="11" spans="1:14" s="23" customFormat="1" ht="14.5" customHeight="1" x14ac:dyDescent="0.25">
      <c r="A11" s="24"/>
      <c r="B11" s="5"/>
      <c r="C11" s="5"/>
      <c r="D11" s="3">
        <v>200.91</v>
      </c>
      <c r="E11" s="3">
        <v>200.91</v>
      </c>
      <c r="F11" s="24">
        <v>3</v>
      </c>
      <c r="G11" s="10">
        <v>-3.63</v>
      </c>
      <c r="H11" s="10">
        <v>3000</v>
      </c>
      <c r="I11" s="24">
        <v>5273</v>
      </c>
      <c r="J11" s="5"/>
      <c r="K11" s="6">
        <f t="shared" si="0"/>
        <v>-12.497770025173963</v>
      </c>
      <c r="L11" s="6">
        <v>-25.17</v>
      </c>
      <c r="M11" s="6">
        <f t="shared" si="1"/>
        <v>-5.9090909090909083</v>
      </c>
      <c r="N11" s="18">
        <f t="shared" si="2"/>
        <v>2544.6611762782841</v>
      </c>
    </row>
    <row r="12" spans="1:14" s="23" customFormat="1" ht="14.5" customHeight="1" x14ac:dyDescent="0.25">
      <c r="A12" s="24"/>
      <c r="B12" s="5"/>
      <c r="C12" s="5"/>
      <c r="D12" s="3">
        <v>200.91</v>
      </c>
      <c r="E12" s="3">
        <v>200.91</v>
      </c>
      <c r="F12" s="3">
        <v>3</v>
      </c>
      <c r="G12" s="3">
        <v>-3.98</v>
      </c>
      <c r="H12" s="10">
        <v>3000</v>
      </c>
      <c r="I12" s="24">
        <v>4941</v>
      </c>
      <c r="J12" s="5"/>
      <c r="K12" s="6">
        <f t="shared" si="0"/>
        <v>-12.84465499811688</v>
      </c>
      <c r="L12" s="6">
        <v>-25.17</v>
      </c>
      <c r="M12" s="6">
        <f t="shared" si="1"/>
        <v>-5.9090909090909083</v>
      </c>
      <c r="N12" s="18">
        <f t="shared" si="2"/>
        <v>2317.3581553657605</v>
      </c>
    </row>
    <row r="13" spans="1:14" s="23" customFormat="1" ht="14.5" customHeight="1" x14ac:dyDescent="0.25">
      <c r="A13" s="24" t="s">
        <v>16</v>
      </c>
      <c r="B13" s="5"/>
      <c r="C13" s="5"/>
      <c r="D13" s="3">
        <v>200.91</v>
      </c>
      <c r="E13" s="3">
        <v>200.91</v>
      </c>
      <c r="F13" s="24">
        <v>2</v>
      </c>
      <c r="G13" s="10">
        <v>-6.04</v>
      </c>
      <c r="H13" s="10">
        <v>3000</v>
      </c>
      <c r="I13" s="24">
        <v>1949</v>
      </c>
      <c r="J13" s="5"/>
      <c r="K13" s="6">
        <f t="shared" si="0"/>
        <v>-14.886320838866936</v>
      </c>
      <c r="L13" s="6">
        <v>-25.17</v>
      </c>
      <c r="M13" s="6">
        <f t="shared" si="1"/>
        <v>-5.9090909090909083</v>
      </c>
      <c r="N13" s="18">
        <f t="shared" si="2"/>
        <v>1335.4736835358335</v>
      </c>
    </row>
    <row r="14" spans="1:14" s="23" customFormat="1" ht="14.5" customHeight="1" x14ac:dyDescent="0.25">
      <c r="A14" s="24"/>
      <c r="B14" s="5"/>
      <c r="C14" s="5"/>
      <c r="D14" s="3">
        <v>201.02</v>
      </c>
      <c r="E14" s="3">
        <v>201.02</v>
      </c>
      <c r="F14" s="24">
        <v>2</v>
      </c>
      <c r="G14" s="10">
        <v>-6.19</v>
      </c>
      <c r="H14" s="10">
        <v>3000</v>
      </c>
      <c r="I14" s="24">
        <v>2356</v>
      </c>
      <c r="J14" s="5"/>
      <c r="K14" s="6">
        <f t="shared" si="0"/>
        <v>-15.034985827271157</v>
      </c>
      <c r="L14" s="6">
        <v>-26.04</v>
      </c>
      <c r="M14" s="6">
        <f t="shared" si="1"/>
        <v>-6.6999999999999975</v>
      </c>
      <c r="N14" s="18">
        <f t="shared" si="2"/>
        <v>1612.3819072956499</v>
      </c>
    </row>
    <row r="15" spans="1:14" s="23" customFormat="1" ht="14.5" customHeight="1" x14ac:dyDescent="0.25">
      <c r="A15" s="24"/>
      <c r="B15" s="5"/>
      <c r="C15" s="5"/>
      <c r="D15" s="3">
        <v>201.07</v>
      </c>
      <c r="E15" s="3">
        <v>201.07</v>
      </c>
      <c r="F15" s="24">
        <v>3</v>
      </c>
      <c r="G15" s="10">
        <v>-4.3600000000000003</v>
      </c>
      <c r="H15" s="10">
        <v>3000</v>
      </c>
      <c r="I15" s="24">
        <v>3708</v>
      </c>
      <c r="J15" s="5"/>
      <c r="K15" s="6">
        <f t="shared" si="0"/>
        <v>-13.221272968740664</v>
      </c>
      <c r="L15" s="6">
        <v>-25.91</v>
      </c>
      <c r="M15" s="6">
        <f t="shared" si="1"/>
        <v>-6.5818181818181802</v>
      </c>
      <c r="N15" s="18">
        <f t="shared" si="2"/>
        <v>2531.150915526955</v>
      </c>
    </row>
    <row r="16" spans="1:14" s="23" customFormat="1" ht="14.5" customHeight="1" x14ac:dyDescent="0.25">
      <c r="A16" s="24"/>
      <c r="B16" s="5"/>
      <c r="C16" s="5"/>
      <c r="D16" s="3">
        <v>201.12</v>
      </c>
      <c r="E16" s="3">
        <v>201.12</v>
      </c>
      <c r="F16" s="24">
        <v>2</v>
      </c>
      <c r="G16" s="10">
        <v>-5.79</v>
      </c>
      <c r="H16" s="10">
        <v>3000</v>
      </c>
      <c r="I16" s="24">
        <v>2642</v>
      </c>
      <c r="J16" s="5"/>
      <c r="K16" s="6">
        <f t="shared" si="0"/>
        <v>-14.638545858193424</v>
      </c>
      <c r="L16" s="6">
        <v>-26.07</v>
      </c>
      <c r="M16" s="6">
        <f t="shared" si="1"/>
        <v>-6.7272727272727257</v>
      </c>
      <c r="N16" s="18">
        <f t="shared" si="2"/>
        <v>1806.5770258585219</v>
      </c>
    </row>
    <row r="17" spans="1:14" s="23" customFormat="1" ht="14.5" customHeight="1" x14ac:dyDescent="0.25">
      <c r="A17" s="24"/>
      <c r="B17" s="5"/>
      <c r="C17" s="5"/>
      <c r="D17" s="3">
        <v>201.16</v>
      </c>
      <c r="E17" s="3">
        <v>201.16</v>
      </c>
      <c r="F17" s="24">
        <v>1</v>
      </c>
      <c r="G17" s="10">
        <v>-5.05</v>
      </c>
      <c r="H17" s="10">
        <v>3000</v>
      </c>
      <c r="I17" s="24">
        <v>3460</v>
      </c>
      <c r="J17" s="5"/>
      <c r="K17" s="6">
        <f t="shared" si="0"/>
        <v>-13.905131915399693</v>
      </c>
      <c r="L17" s="6">
        <v>-26.36</v>
      </c>
      <c r="M17" s="6">
        <f t="shared" si="1"/>
        <v>-6.9909090909090885</v>
      </c>
      <c r="N17" s="18">
        <f t="shared" si="2"/>
        <v>2363.4911086922571</v>
      </c>
    </row>
    <row r="18" spans="1:14" s="23" customFormat="1" ht="14.5" customHeight="1" x14ac:dyDescent="0.25">
      <c r="A18" s="24"/>
      <c r="B18" s="5"/>
      <c r="C18" s="5"/>
      <c r="D18" s="3">
        <v>201.2</v>
      </c>
      <c r="E18" s="3">
        <v>201.2</v>
      </c>
      <c r="F18" s="24">
        <v>3</v>
      </c>
      <c r="G18" s="10">
        <v>-5.55</v>
      </c>
      <c r="H18" s="10">
        <v>3000</v>
      </c>
      <c r="I18" s="24">
        <v>3014</v>
      </c>
      <c r="J18" s="5"/>
      <c r="K18" s="6">
        <f t="shared" si="0"/>
        <v>-14.400681876746717</v>
      </c>
      <c r="L18" s="6">
        <v>-26.34</v>
      </c>
      <c r="M18" s="6">
        <f t="shared" si="1"/>
        <v>-6.9727272727272709</v>
      </c>
      <c r="N18" s="18">
        <f t="shared" si="2"/>
        <v>2061.1903360612519</v>
      </c>
    </row>
    <row r="19" spans="1:14" s="23" customFormat="1" ht="14.5" customHeight="1" x14ac:dyDescent="0.25">
      <c r="A19" s="24"/>
      <c r="B19" s="5"/>
      <c r="C19" s="5"/>
      <c r="D19" s="3">
        <v>201.21</v>
      </c>
      <c r="E19" s="3">
        <v>201.21</v>
      </c>
      <c r="F19" s="24">
        <v>2</v>
      </c>
      <c r="G19" s="10">
        <v>-4.53</v>
      </c>
      <c r="H19" s="10">
        <v>3000</v>
      </c>
      <c r="I19" s="24">
        <v>3657</v>
      </c>
      <c r="J19" s="5"/>
      <c r="K19" s="6">
        <f t="shared" si="0"/>
        <v>-13.38975995559872</v>
      </c>
      <c r="L19" s="6">
        <v>-26.03</v>
      </c>
      <c r="M19" s="6">
        <f t="shared" si="1"/>
        <v>-6.6909090909090896</v>
      </c>
      <c r="N19" s="18">
        <f t="shared" si="2"/>
        <v>2494.3896238801767</v>
      </c>
    </row>
    <row r="20" spans="1:14" s="23" customFormat="1" ht="14.5" customHeight="1" x14ac:dyDescent="0.25">
      <c r="A20" s="24"/>
      <c r="B20" s="5"/>
      <c r="C20" s="5"/>
      <c r="D20" s="3">
        <v>201.21</v>
      </c>
      <c r="E20" s="3">
        <v>201.21</v>
      </c>
      <c r="F20" s="24">
        <v>2</v>
      </c>
      <c r="G20" s="10">
        <v>-4.2300000000000004</v>
      </c>
      <c r="H20" s="10">
        <v>3000</v>
      </c>
      <c r="I20" s="24">
        <v>4015</v>
      </c>
      <c r="J20" s="5"/>
      <c r="K20" s="6">
        <f t="shared" si="0"/>
        <v>-13.092429978790506</v>
      </c>
      <c r="L20" s="6">
        <v>-26.08</v>
      </c>
      <c r="M20" s="6">
        <f t="shared" si="1"/>
        <v>-6.7363636363636328</v>
      </c>
      <c r="N20" s="18">
        <f t="shared" si="2"/>
        <v>2738.2728726795422</v>
      </c>
    </row>
    <row r="21" spans="1:14" s="23" customFormat="1" ht="14.5" customHeight="1" x14ac:dyDescent="0.25">
      <c r="A21" s="24"/>
      <c r="B21" s="5"/>
      <c r="C21" s="5"/>
      <c r="D21" s="3">
        <v>201.22</v>
      </c>
      <c r="E21" s="3">
        <v>201.22</v>
      </c>
      <c r="F21" s="24">
        <v>2</v>
      </c>
      <c r="G21" s="10">
        <v>-4.01</v>
      </c>
      <c r="H21" s="10">
        <v>3000</v>
      </c>
      <c r="I21" s="24">
        <v>4050</v>
      </c>
      <c r="J21" s="5"/>
      <c r="K21" s="6">
        <f t="shared" si="0"/>
        <v>-12.874387995797747</v>
      </c>
      <c r="L21" s="6">
        <v>-25.88</v>
      </c>
      <c r="M21" s="6">
        <f t="shared" si="1"/>
        <v>-6.5545454545454511</v>
      </c>
      <c r="N21" s="18">
        <f t="shared" si="2"/>
        <v>2759.3991297366911</v>
      </c>
    </row>
    <row r="22" spans="1:14" s="23" customFormat="1" ht="14.5" customHeight="1" x14ac:dyDescent="0.25">
      <c r="A22" s="24"/>
      <c r="B22" s="5"/>
      <c r="C22" s="5"/>
      <c r="D22" s="3">
        <v>201.23</v>
      </c>
      <c r="E22" s="3">
        <v>201.23</v>
      </c>
      <c r="F22" s="24">
        <v>2</v>
      </c>
      <c r="G22" s="10">
        <v>-4.6900000000000004</v>
      </c>
      <c r="H22" s="10">
        <v>3000</v>
      </c>
      <c r="I22" s="24">
        <v>4070</v>
      </c>
      <c r="J22" s="5"/>
      <c r="K22" s="6">
        <f t="shared" si="0"/>
        <v>-13.548335943229858</v>
      </c>
      <c r="L22" s="6">
        <v>-26.62</v>
      </c>
      <c r="M22" s="6">
        <f t="shared" si="1"/>
        <v>-7.2272727272727257</v>
      </c>
      <c r="N22" s="18">
        <f t="shared" si="2"/>
        <v>2780.7954948412407</v>
      </c>
    </row>
    <row r="23" spans="1:14" s="23" customFormat="1" ht="14.5" customHeight="1" x14ac:dyDescent="0.25">
      <c r="A23" s="24"/>
      <c r="B23" s="5"/>
      <c r="C23" s="5"/>
      <c r="D23" s="3">
        <v>201.23</v>
      </c>
      <c r="E23" s="3">
        <v>201.23</v>
      </c>
      <c r="F23" s="24">
        <v>3</v>
      </c>
      <c r="G23" s="10">
        <v>-4.46</v>
      </c>
      <c r="H23" s="10">
        <v>3000</v>
      </c>
      <c r="I23" s="24">
        <v>4234</v>
      </c>
      <c r="J23" s="5"/>
      <c r="K23" s="6">
        <f t="shared" si="0"/>
        <v>-13.320382961010182</v>
      </c>
      <c r="L23" s="6">
        <v>-26.53</v>
      </c>
      <c r="M23" s="6">
        <f t="shared" si="1"/>
        <v>-7.1454545454545446</v>
      </c>
      <c r="N23" s="18">
        <f t="shared" si="2"/>
        <v>2891.1587109262382</v>
      </c>
    </row>
    <row r="24" spans="1:14" s="23" customFormat="1" ht="14.5" customHeight="1" x14ac:dyDescent="0.25">
      <c r="A24" s="24" t="s">
        <v>17</v>
      </c>
      <c r="B24" s="5"/>
      <c r="C24" s="5"/>
      <c r="D24" s="3">
        <v>201.26</v>
      </c>
      <c r="E24" s="3">
        <v>201.26</v>
      </c>
      <c r="F24" s="24">
        <v>3</v>
      </c>
      <c r="G24" s="10">
        <v>-4.8499999999999996</v>
      </c>
      <c r="H24" s="10">
        <v>3000</v>
      </c>
      <c r="I24" s="24">
        <v>3453</v>
      </c>
      <c r="J24" s="5"/>
      <c r="K24" s="6">
        <f t="shared" si="0"/>
        <v>-13.706911930860883</v>
      </c>
      <c r="L24" s="6">
        <v>-26.14</v>
      </c>
      <c r="M24" s="6">
        <f t="shared" si="1"/>
        <v>-6.7909090909090892</v>
      </c>
      <c r="N24" s="18">
        <f t="shared" si="2"/>
        <v>2356.30443124454</v>
      </c>
    </row>
    <row r="25" spans="1:14" s="23" customFormat="1" ht="14.5" customHeight="1" x14ac:dyDescent="0.25">
      <c r="A25" s="24"/>
      <c r="B25" s="5"/>
      <c r="C25" s="5"/>
      <c r="D25" s="3">
        <v>201.28</v>
      </c>
      <c r="E25" s="3">
        <v>201.28</v>
      </c>
      <c r="F25" s="24">
        <v>2</v>
      </c>
      <c r="G25" s="24">
        <v>-4.16</v>
      </c>
      <c r="H25" s="10">
        <v>3000</v>
      </c>
      <c r="I25" s="24">
        <v>3577</v>
      </c>
      <c r="J25" s="5"/>
      <c r="K25" s="6">
        <f t="shared" si="0"/>
        <v>-13.023052984201854</v>
      </c>
      <c r="L25" s="6">
        <v>-25.55</v>
      </c>
      <c r="M25" s="6">
        <f t="shared" si="1"/>
        <v>-6.2545454545454531</v>
      </c>
      <c r="N25" s="18">
        <f t="shared" si="2"/>
        <v>2434.6185565125352</v>
      </c>
    </row>
    <row r="26" spans="1:14" s="23" customFormat="1" ht="14.5" customHeight="1" x14ac:dyDescent="0.25">
      <c r="A26" s="24"/>
      <c r="B26" s="5"/>
      <c r="C26" s="5"/>
      <c r="D26" s="3">
        <v>201.39</v>
      </c>
      <c r="E26" s="3">
        <v>201.39</v>
      </c>
      <c r="F26" s="24">
        <v>3</v>
      </c>
      <c r="G26" s="10">
        <v>-4.6399999999999997</v>
      </c>
      <c r="H26" s="10">
        <v>3000</v>
      </c>
      <c r="I26" s="24">
        <v>3584</v>
      </c>
      <c r="J26" s="5"/>
      <c r="K26" s="6">
        <f t="shared" si="0"/>
        <v>-13.498780947095042</v>
      </c>
      <c r="L26" s="6">
        <v>-26.06</v>
      </c>
      <c r="M26" s="6">
        <f t="shared" si="1"/>
        <v>-6.7181818181818151</v>
      </c>
      <c r="N26" s="18">
        <f t="shared" si="2"/>
        <v>2441.0477291352236</v>
      </c>
    </row>
    <row r="27" spans="1:14" s="23" customFormat="1" ht="14.5" customHeight="1" x14ac:dyDescent="0.25">
      <c r="A27" s="24"/>
      <c r="B27" s="5"/>
      <c r="C27" s="5"/>
      <c r="D27" s="3">
        <v>201.45</v>
      </c>
      <c r="E27" s="3">
        <v>201.45</v>
      </c>
      <c r="F27" s="24">
        <v>2</v>
      </c>
      <c r="G27" s="10">
        <v>-3.72</v>
      </c>
      <c r="H27" s="10">
        <v>3000</v>
      </c>
      <c r="I27" s="10">
        <v>4228</v>
      </c>
      <c r="J27" s="5"/>
      <c r="K27" s="6">
        <f t="shared" si="0"/>
        <v>-12.58696901821645</v>
      </c>
      <c r="L27" s="6">
        <v>-25.74</v>
      </c>
      <c r="M27" s="6">
        <f t="shared" si="1"/>
        <v>-6.4272727272727241</v>
      </c>
      <c r="N27" s="18">
        <f t="shared" si="2"/>
        <v>2878.806539477986</v>
      </c>
    </row>
    <row r="28" spans="1:14" s="23" customFormat="1" ht="14.5" customHeight="1" x14ac:dyDescent="0.25">
      <c r="A28" s="24"/>
      <c r="B28" s="5"/>
      <c r="C28" s="5"/>
      <c r="D28" s="3">
        <v>201.49</v>
      </c>
      <c r="E28" s="3">
        <v>201.49</v>
      </c>
      <c r="F28" s="3">
        <v>3</v>
      </c>
      <c r="G28" s="10">
        <v>-4.5599999999999996</v>
      </c>
      <c r="H28" s="10">
        <v>3000</v>
      </c>
      <c r="I28" s="24">
        <v>4434</v>
      </c>
      <c r="J28" s="5"/>
      <c r="K28" s="6">
        <f t="shared" si="0"/>
        <v>-13.419492953279473</v>
      </c>
      <c r="L28" s="6">
        <v>-26.81</v>
      </c>
      <c r="M28" s="6">
        <f t="shared" si="1"/>
        <v>-7.3999999999999968</v>
      </c>
      <c r="N28" s="18">
        <f t="shared" si="2"/>
        <v>3026.3250135572116</v>
      </c>
    </row>
    <row r="29" spans="1:14" s="23" customFormat="1" ht="14.5" customHeight="1" x14ac:dyDescent="0.25">
      <c r="A29" s="10" t="s">
        <v>18</v>
      </c>
      <c r="B29" s="5"/>
      <c r="C29" s="5"/>
      <c r="D29" s="3">
        <v>201.51</v>
      </c>
      <c r="E29" s="3">
        <v>201.51</v>
      </c>
      <c r="F29" s="24">
        <v>3</v>
      </c>
      <c r="G29" s="24">
        <v>-8.58</v>
      </c>
      <c r="H29" s="10">
        <v>3000</v>
      </c>
      <c r="I29" s="10">
        <v>1065</v>
      </c>
      <c r="J29" s="5"/>
      <c r="K29" s="6">
        <f t="shared" si="0"/>
        <v>-17.403714642510295</v>
      </c>
      <c r="L29" s="6">
        <v>-25.67</v>
      </c>
      <c r="M29" s="6">
        <f t="shared" si="1"/>
        <v>-6.3636363636363633</v>
      </c>
      <c r="N29" s="18">
        <f t="shared" si="2"/>
        <v>720.8704969246977</v>
      </c>
    </row>
    <row r="30" spans="1:14" s="23" customFormat="1" ht="14.5" customHeight="1" x14ac:dyDescent="0.25">
      <c r="A30" s="10"/>
      <c r="B30" s="5"/>
      <c r="C30" s="5"/>
      <c r="D30" s="3">
        <v>201.73</v>
      </c>
      <c r="E30" s="3">
        <v>201.73</v>
      </c>
      <c r="F30" s="24">
        <v>3</v>
      </c>
      <c r="G30" s="24">
        <v>-6.91</v>
      </c>
      <c r="H30" s="10">
        <v>3000</v>
      </c>
      <c r="I30" s="24">
        <v>1787</v>
      </c>
      <c r="J30" s="5"/>
      <c r="K30" s="6">
        <f t="shared" si="0"/>
        <v>-15.74857777161094</v>
      </c>
      <c r="L30" s="6">
        <v>-25.75</v>
      </c>
      <c r="M30" s="6">
        <f t="shared" si="1"/>
        <v>-6.4363636363636347</v>
      </c>
      <c r="N30" s="18">
        <f t="shared" si="2"/>
        <v>1227.3605708353466</v>
      </c>
    </row>
    <row r="31" spans="1:14" s="23" customFormat="1" ht="14.5" customHeight="1" x14ac:dyDescent="0.25">
      <c r="A31" s="10"/>
      <c r="B31" s="5"/>
      <c r="C31" s="5"/>
      <c r="D31" s="3">
        <v>201.81</v>
      </c>
      <c r="E31" s="3">
        <v>201.81</v>
      </c>
      <c r="F31" s="24">
        <v>3</v>
      </c>
      <c r="G31" s="24">
        <v>-6.2</v>
      </c>
      <c r="H31" s="10">
        <v>3000</v>
      </c>
      <c r="I31" s="10">
        <v>2242</v>
      </c>
      <c r="J31" s="5"/>
      <c r="K31" s="6">
        <f t="shared" si="0"/>
        <v>-15.044896826498075</v>
      </c>
      <c r="L31" s="6">
        <v>-25.86</v>
      </c>
      <c r="M31" s="6">
        <f t="shared" si="1"/>
        <v>-6.5363636363636335</v>
      </c>
      <c r="N31" s="18">
        <f t="shared" si="2"/>
        <v>1534.6680861683897</v>
      </c>
    </row>
    <row r="32" spans="1:14" s="23" customFormat="1" ht="14.5" customHeight="1" x14ac:dyDescent="0.25">
      <c r="A32" s="10"/>
      <c r="B32" s="5"/>
      <c r="C32" s="5"/>
      <c r="D32" s="3">
        <v>201.88</v>
      </c>
      <c r="E32" s="3">
        <v>201.88</v>
      </c>
      <c r="F32" s="24">
        <v>3</v>
      </c>
      <c r="G32" s="24">
        <v>-4.96</v>
      </c>
      <c r="H32" s="10">
        <v>3000</v>
      </c>
      <c r="I32" s="24">
        <v>2253</v>
      </c>
      <c r="J32" s="5"/>
      <c r="K32" s="6">
        <f t="shared" si="0"/>
        <v>-13.815932922357206</v>
      </c>
      <c r="L32" s="6">
        <v>-24.59</v>
      </c>
      <c r="M32" s="6">
        <f t="shared" si="1"/>
        <v>-5.3818181818181801</v>
      </c>
      <c r="N32" s="18">
        <f t="shared" si="2"/>
        <v>1537.1531635645047</v>
      </c>
    </row>
    <row r="33" spans="1:14" s="23" customFormat="1" ht="14.5" customHeight="1" x14ac:dyDescent="0.25">
      <c r="A33" s="10"/>
      <c r="B33" s="5"/>
      <c r="C33" s="5"/>
      <c r="D33" s="3">
        <v>202.07</v>
      </c>
      <c r="E33" s="3">
        <v>202.07</v>
      </c>
      <c r="F33" s="24">
        <v>1</v>
      </c>
      <c r="G33" s="24">
        <v>-6.78</v>
      </c>
      <c r="H33" s="10">
        <v>3000</v>
      </c>
      <c r="I33" s="24">
        <v>2263</v>
      </c>
      <c r="J33" s="5"/>
      <c r="K33" s="6">
        <f t="shared" si="0"/>
        <v>-15.619734781660668</v>
      </c>
      <c r="L33" s="6">
        <v>-26.5</v>
      </c>
      <c r="M33" s="6">
        <f t="shared" si="1"/>
        <v>-7.1181818181818164</v>
      </c>
      <c r="N33" s="18">
        <f t="shared" si="2"/>
        <v>1551.9200425330012</v>
      </c>
    </row>
    <row r="34" spans="1:14" s="23" customFormat="1" ht="14.5" customHeight="1" x14ac:dyDescent="0.25">
      <c r="A34" s="10"/>
      <c r="B34" s="5"/>
      <c r="C34" s="5"/>
      <c r="D34" s="3">
        <v>202.17</v>
      </c>
      <c r="E34" s="3">
        <v>202.17</v>
      </c>
      <c r="F34" s="24">
        <v>2</v>
      </c>
      <c r="G34" s="24">
        <v>-7.7</v>
      </c>
      <c r="H34" s="10">
        <v>3000</v>
      </c>
      <c r="I34" s="24">
        <v>1597</v>
      </c>
      <c r="J34" s="5"/>
      <c r="K34" s="6">
        <f t="shared" si="0"/>
        <v>-16.531546710539374</v>
      </c>
      <c r="L34" s="6">
        <v>-26.16</v>
      </c>
      <c r="M34" s="6">
        <f t="shared" si="1"/>
        <v>-6.8090909090909069</v>
      </c>
      <c r="N34" s="18">
        <f t="shared" si="2"/>
        <v>1099.219661901581</v>
      </c>
    </row>
    <row r="35" spans="1:14" s="23" customFormat="1" ht="14.5" customHeight="1" x14ac:dyDescent="0.25">
      <c r="A35" s="10"/>
      <c r="B35" s="5"/>
      <c r="C35" s="5"/>
      <c r="D35" s="3">
        <v>202.51</v>
      </c>
      <c r="E35" s="3">
        <v>202.51</v>
      </c>
      <c r="F35" s="24">
        <v>2</v>
      </c>
      <c r="G35" s="24">
        <v>-6.11</v>
      </c>
      <c r="H35" s="10">
        <v>3000</v>
      </c>
      <c r="I35" s="24">
        <v>2419</v>
      </c>
      <c r="J35" s="5"/>
      <c r="K35" s="6">
        <f t="shared" si="0"/>
        <v>-14.955697833455588</v>
      </c>
      <c r="L35" s="6">
        <v>-26.06</v>
      </c>
      <c r="M35" s="6">
        <f t="shared" si="1"/>
        <v>-6.7181818181818151</v>
      </c>
      <c r="N35" s="18">
        <f t="shared" si="2"/>
        <v>1655.5879597443868</v>
      </c>
    </row>
    <row r="36" spans="1:14" s="23" customFormat="1" ht="14.5" customHeight="1" x14ac:dyDescent="0.25">
      <c r="A36" s="10"/>
      <c r="B36" s="5"/>
      <c r="C36" s="3"/>
      <c r="D36" s="3">
        <v>202.95</v>
      </c>
      <c r="E36" s="3">
        <v>202.95</v>
      </c>
      <c r="F36" s="24">
        <v>2</v>
      </c>
      <c r="G36" s="24">
        <v>-6.41</v>
      </c>
      <c r="H36" s="10">
        <v>3000</v>
      </c>
      <c r="I36" s="24">
        <v>2231</v>
      </c>
      <c r="J36" s="5"/>
      <c r="K36" s="6">
        <f t="shared" si="0"/>
        <v>-15.253027810263802</v>
      </c>
      <c r="L36" s="6">
        <v>-26.06</v>
      </c>
      <c r="M36" s="6">
        <f t="shared" si="1"/>
        <v>-6.7181818181818151</v>
      </c>
      <c r="N36" s="18">
        <f t="shared" si="2"/>
        <v>1528.2375793977997</v>
      </c>
    </row>
    <row r="37" spans="1:14" s="23" customFormat="1" ht="14.5" customHeight="1" x14ac:dyDescent="0.25">
      <c r="A37" s="10"/>
      <c r="B37" s="5"/>
      <c r="C37" s="3"/>
      <c r="D37" s="3">
        <v>203.09</v>
      </c>
      <c r="E37" s="3">
        <v>203.09</v>
      </c>
      <c r="F37" s="24">
        <v>2</v>
      </c>
      <c r="G37" s="24">
        <v>-6.87</v>
      </c>
      <c r="H37" s="10">
        <v>3000</v>
      </c>
      <c r="I37" s="24">
        <v>1947</v>
      </c>
      <c r="J37" s="5"/>
      <c r="K37" s="6">
        <f t="shared" si="0"/>
        <v>-15.708933774703155</v>
      </c>
      <c r="L37" s="6">
        <v>-26.02</v>
      </c>
      <c r="M37" s="6">
        <f t="shared" si="1"/>
        <v>-6.681818181818179</v>
      </c>
      <c r="N37" s="18">
        <f t="shared" si="2"/>
        <v>1334.9899341149649</v>
      </c>
    </row>
    <row r="38" spans="1:14" s="23" customFormat="1" ht="14.5" customHeight="1" x14ac:dyDescent="0.25">
      <c r="A38" s="10"/>
      <c r="B38" s="5"/>
      <c r="C38" s="3"/>
      <c r="D38" s="3">
        <v>203.57</v>
      </c>
      <c r="E38" s="3">
        <v>203.57</v>
      </c>
      <c r="F38" s="24">
        <v>2</v>
      </c>
      <c r="G38" s="24">
        <v>-7.68</v>
      </c>
      <c r="H38" s="10">
        <v>3000</v>
      </c>
      <c r="I38" s="24">
        <v>1532</v>
      </c>
      <c r="J38" s="5"/>
      <c r="K38" s="6">
        <f t="shared" si="0"/>
        <v>-16.511724712085424</v>
      </c>
      <c r="L38" s="6">
        <v>-26.02</v>
      </c>
      <c r="M38" s="6">
        <f t="shared" si="1"/>
        <v>-6.681818181818179</v>
      </c>
      <c r="N38" s="18">
        <f t="shared" si="2"/>
        <v>1062.6272532364726</v>
      </c>
    </row>
    <row r="39" spans="1:14" s="23" customFormat="1" ht="14.5" customHeight="1" x14ac:dyDescent="0.25">
      <c r="A39" s="10"/>
      <c r="B39" s="5"/>
      <c r="C39" s="3"/>
      <c r="D39" s="3">
        <v>203.71</v>
      </c>
      <c r="E39" s="3">
        <v>203.71</v>
      </c>
      <c r="F39" s="24">
        <v>2</v>
      </c>
      <c r="G39" s="24">
        <v>-5.47</v>
      </c>
      <c r="H39" s="10">
        <v>3000</v>
      </c>
      <c r="I39" s="24">
        <v>2782</v>
      </c>
      <c r="J39" s="5"/>
      <c r="K39" s="6">
        <f t="shared" si="0"/>
        <v>-14.321393882931261</v>
      </c>
      <c r="L39" s="6">
        <v>-25.94</v>
      </c>
      <c r="M39" s="6">
        <f t="shared" si="1"/>
        <v>-6.6090909090909085</v>
      </c>
      <c r="N39" s="18">
        <f t="shared" si="2"/>
        <v>1901.5700347719583</v>
      </c>
    </row>
    <row r="40" spans="1:14" s="23" customFormat="1" ht="14.5" customHeight="1" x14ac:dyDescent="0.25">
      <c r="A40" s="9"/>
      <c r="B40" s="7"/>
      <c r="C40" s="9"/>
      <c r="D40" s="9">
        <v>203.95</v>
      </c>
      <c r="E40" s="9">
        <v>203.95</v>
      </c>
      <c r="F40" s="25">
        <v>2</v>
      </c>
      <c r="G40" s="25">
        <v>-7.84</v>
      </c>
      <c r="H40" s="9">
        <v>3000</v>
      </c>
      <c r="I40" s="25">
        <v>1475</v>
      </c>
      <c r="J40" s="7"/>
      <c r="K40" s="8">
        <f t="shared" si="0"/>
        <v>-16.670300699716563</v>
      </c>
      <c r="L40" s="8">
        <v>-26.03</v>
      </c>
      <c r="M40" s="8">
        <f t="shared" si="1"/>
        <v>-6.6909090909090896</v>
      </c>
      <c r="N40" s="19">
        <f t="shared" si="2"/>
        <v>1016.9420139410289</v>
      </c>
    </row>
    <row r="41" spans="1:14" ht="18" customHeight="1" x14ac:dyDescent="0.25">
      <c r="A41" s="3" t="s">
        <v>36</v>
      </c>
    </row>
    <row r="42" spans="1:14" ht="26" customHeight="1" x14ac:dyDescent="0.25">
      <c r="A42" s="29" t="s">
        <v>35</v>
      </c>
      <c r="B42" s="29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</row>
    <row r="43" spans="1:14" ht="16.5" customHeight="1" x14ac:dyDescent="0.25">
      <c r="A43" s="3" t="s">
        <v>42</v>
      </c>
    </row>
    <row r="44" spans="1:14" ht="24" customHeight="1" x14ac:dyDescent="0.25">
      <c r="A44" s="3" t="s">
        <v>40</v>
      </c>
      <c r="J44" s="26"/>
    </row>
    <row r="45" spans="1:14" ht="195" customHeight="1" x14ac:dyDescent="0.25">
      <c r="A45" s="31" t="s">
        <v>41</v>
      </c>
      <c r="B45" s="32"/>
      <c r="C45" s="32"/>
      <c r="D45" s="32"/>
      <c r="E45" s="32"/>
      <c r="F45" s="32"/>
      <c r="G45" s="32"/>
      <c r="H45" s="32"/>
      <c r="I45" s="32"/>
      <c r="J45" s="32"/>
      <c r="K45" s="32"/>
      <c r="L45" s="32"/>
      <c r="M45" s="32"/>
      <c r="N45" s="32"/>
    </row>
  </sheetData>
  <mergeCells count="5">
    <mergeCell ref="B9:B10"/>
    <mergeCell ref="J9:J10"/>
    <mergeCell ref="A42:N42"/>
    <mergeCell ref="A1:N1"/>
    <mergeCell ref="A45:N45"/>
  </mergeCells>
  <phoneticPr fontId="1" type="noConversion"/>
  <pageMargins left="0.7" right="0.7" top="0.75" bottom="0.75" header="0.3" footer="0.3"/>
  <pageSetup paperSize="9" orientation="portrait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pCO2-calcrete</vt:lpstr>
    </vt:vector>
  </TitlesOfParts>
  <Company>NJU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leeschhui@126.com</cp:lastModifiedBy>
  <cp:lastPrinted>2020-03-05T16:23:34Z</cp:lastPrinted>
  <dcterms:created xsi:type="dcterms:W3CDTF">2014-02-11T18:39:25Z</dcterms:created>
  <dcterms:modified xsi:type="dcterms:W3CDTF">2020-08-04T21:29:14Z</dcterms:modified>
</cp:coreProperties>
</file>